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5580" activeTab="0"/>
  </bookViews>
  <sheets>
    <sheet name="Exec.bvc." sheetId="1" r:id="rId1"/>
  </sheets>
  <definedNames>
    <definedName name="_xlnm.Print_Area" localSheetId="0">'Exec.bvc.'!$A$1:$I$95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<sst xmlns="http://schemas.openxmlformats.org/spreadsheetml/2006/main" count="144" uniqueCount="101">
  <si>
    <t>02</t>
  </si>
  <si>
    <t>03</t>
  </si>
  <si>
    <t>04</t>
  </si>
  <si>
    <t>05</t>
  </si>
  <si>
    <t>06</t>
  </si>
  <si>
    <t>07</t>
  </si>
  <si>
    <t>08</t>
  </si>
  <si>
    <t>09</t>
  </si>
  <si>
    <t>- lei -</t>
  </si>
  <si>
    <t>Alineat</t>
  </si>
  <si>
    <t>Denumire indicator</t>
  </si>
  <si>
    <t>VENITURI</t>
  </si>
  <si>
    <t>I. Venituri curente</t>
  </si>
  <si>
    <t>C. VENITURI NEFISCALE</t>
  </si>
  <si>
    <t>C1. Venituri din proprietate</t>
  </si>
  <si>
    <t>31.09</t>
  </si>
  <si>
    <t>Venituri din dobanzi</t>
  </si>
  <si>
    <t>01</t>
  </si>
  <si>
    <t>Venituri din dobanzi aferente Trezoreriei Statului de la alte bugete</t>
  </si>
  <si>
    <t>Venituri din dobanzi aferente Trezoreriei Statului de la alte sectoare</t>
  </si>
  <si>
    <t>Alte venituri din dobanzi</t>
  </si>
  <si>
    <t>C2. Vanzari de bunuri si servicii</t>
  </si>
  <si>
    <t>36.09</t>
  </si>
  <si>
    <t>Diverse venituri</t>
  </si>
  <si>
    <t>Alte venituri</t>
  </si>
  <si>
    <t>50.09</t>
  </si>
  <si>
    <t>CHELTUIELI</t>
  </si>
  <si>
    <t>a) Clasificatia functionala</t>
  </si>
  <si>
    <t>Partea a I a - Servicii publice generale</t>
  </si>
  <si>
    <t>51.09</t>
  </si>
  <si>
    <t>Autoritati publice si actiuni externe</t>
  </si>
  <si>
    <t>Autoritati executive si legislative</t>
  </si>
  <si>
    <t>01.03</t>
  </si>
  <si>
    <t>Autoritati executive</t>
  </si>
  <si>
    <t>55.09</t>
  </si>
  <si>
    <t>Tranzactii privind  datoria publica si imprumuturi</t>
  </si>
  <si>
    <t>b. clasificatia economica</t>
  </si>
  <si>
    <t>AUTORITATI PUBLICE SI ACTIUNI EXTERNE</t>
  </si>
  <si>
    <t xml:space="preserve"> CHELTUIELI CURENTE</t>
  </si>
  <si>
    <t>Titlul II Bunuri si servicii</t>
  </si>
  <si>
    <t>20.01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</si>
  <si>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</si>
  <si>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</si>
  <si>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</si>
  <si>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</si>
  <si>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</si>
  <si>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</si>
  <si>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</si>
  <si>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Transport</t>
  </si>
  <si>
    <t>Posta, telecomunicatii, radio, tv, internet</t>
  </si>
  <si>
    <t>Materiale si prestari de servicii cu caracter functional</t>
  </si>
  <si>
    <t>30</t>
  </si>
  <si>
    <t>Alte bunuri si servicii pentru intretinere si functionare</t>
  </si>
  <si>
    <t>20.02</t>
  </si>
  <si>
    <t>Reparatii curente</t>
  </si>
  <si>
    <t>20.05</t>
  </si>
  <si>
    <t>Bunuri de natura obiectelor de inventar</t>
  </si>
  <si>
    <t>Alte obiecte de inventar</t>
  </si>
  <si>
    <t>20.11</t>
  </si>
  <si>
    <t>Carti, publicatii si materiale documentare</t>
  </si>
  <si>
    <t>20.30</t>
  </si>
  <si>
    <t>Alte cheltuieli</t>
  </si>
  <si>
    <t>Prime de asigurare non-viata</t>
  </si>
  <si>
    <t>Chirii</t>
  </si>
  <si>
    <t>Titlul IX Alte cheltuieli</t>
  </si>
  <si>
    <t>59.17</t>
  </si>
  <si>
    <t>Despagubiri civile</t>
  </si>
  <si>
    <t>Titlul X Active nefinanciare</t>
  </si>
  <si>
    <t>71.01</t>
  </si>
  <si>
    <t>Active fixe</t>
  </si>
  <si>
    <t>Masini, echipamente si mijloace de transport</t>
  </si>
  <si>
    <t>Mobilier, aparatura birotica si alte active corporale</t>
  </si>
  <si>
    <t>TRANZACTII PRIVIND DATORIA PUBLICA SI IMPRUMUTURI</t>
  </si>
  <si>
    <t>Titlul III - Dobanzi</t>
  </si>
  <si>
    <t>30.01</t>
  </si>
  <si>
    <t>Dobanzi aferente datoriei publice interne</t>
  </si>
  <si>
    <t>Dobanzi aferente datoriei publice interne directe</t>
  </si>
  <si>
    <t>30.02</t>
  </si>
  <si>
    <t>Dobanzi aferente datoriei publice externe</t>
  </si>
  <si>
    <t>Dobanzi aferente datoriei publice externe directe</t>
  </si>
  <si>
    <t>30.03</t>
  </si>
  <si>
    <t>Alte dobanzi</t>
  </si>
  <si>
    <t>Dobanzi la depozite si disponibilitati pastrate in contul trezoreriei statului</t>
  </si>
  <si>
    <t>Excedent/ Deficit</t>
  </si>
  <si>
    <t>CHELTUIELI DE CAPITAL</t>
  </si>
  <si>
    <t>Amenzi, penalitati si confiscari</t>
  </si>
  <si>
    <t>Dobanzi si penalitati de intarziere pt. venituri nevarsate la termen</t>
  </si>
  <si>
    <t>PLATI EFECTUATE IN ANUL PRECEDENT SI RECUPERATE IN ANUL CURENT</t>
  </si>
  <si>
    <t>Titlul XV  Plati efectuate in anul precedent si recuperate in anul curent</t>
  </si>
  <si>
    <t>Plati efectuate in anul precedent si recuperate in anul curent</t>
  </si>
  <si>
    <t>A</t>
  </si>
  <si>
    <t>B</t>
  </si>
  <si>
    <t>%                 3/2</t>
  </si>
  <si>
    <t xml:space="preserve">Prevederi/credite       bugetare
 definitive               </t>
  </si>
  <si>
    <t>Capitol</t>
  </si>
  <si>
    <t>Subcapitol/
Paragraf</t>
  </si>
  <si>
    <t>Titlu/
Articol</t>
  </si>
  <si>
    <t xml:space="preserve">Prevederi/credite       bugetare
 iniţiale               </t>
  </si>
  <si>
    <t>Incasări realizate/
Plăţi efectuate</t>
  </si>
  <si>
    <t>Anexa nr.2</t>
  </si>
  <si>
    <t>Contul de execuţie a bugetului Trezoreriei Statului  pe anul 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</si>
</sst>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* #,##0_);_(* \(#,##0\);_(* &quot;-&quot;??_);_(@_)"/>
    <numFmt numFmtId="173" formatCode="0.0%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 quotePrefix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1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10" fontId="3" fillId="0" borderId="1" xfId="19" applyNumberFormat="1" applyFont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1" xfId="0" applyNumberFormat="1" applyFont="1" applyBorder="1" applyAlignment="1">
      <alignment vertical="center"/>
    </xf>
    <xf numFmtId="9" fontId="0" fillId="0" borderId="1" xfId="19" applyFont="1" applyBorder="1" applyAlignment="1">
      <alignment/>
    </xf>
    <xf numFmtId="0" fontId="3" fillId="0" borderId="6" xfId="0" applyFont="1" applyBorder="1" applyAlignment="1">
      <alignment/>
    </xf>
    <xf numFmtId="0" fontId="0" fillId="0" borderId="1" xfId="0" applyFont="1" applyBorder="1" applyAlignment="1">
      <alignment horizontal="center"/>
    </xf>
    <xf numFmtId="10" fontId="0" fillId="0" borderId="0" xfId="0" applyNumberFormat="1" applyFont="1" applyAlignment="1">
      <alignment/>
    </xf>
    <xf numFmtId="172" fontId="0" fillId="0" borderId="0" xfId="15" applyNumberFormat="1" applyFont="1" applyAlignment="1">
      <alignment/>
    </xf>
    <xf numFmtId="172" fontId="0" fillId="0" borderId="1" xfId="15" applyNumberFormat="1" applyFont="1" applyBorder="1" applyAlignment="1">
      <alignment/>
    </xf>
    <xf numFmtId="10" fontId="0" fillId="0" borderId="1" xfId="19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0" fontId="0" fillId="0" borderId="1" xfId="0" applyFont="1" applyBorder="1" applyAlignment="1" quotePrefix="1">
      <alignment horizontal="center"/>
    </xf>
    <xf numFmtId="3" fontId="0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 wrapText="1"/>
    </xf>
    <xf numFmtId="3" fontId="3" fillId="0" borderId="8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10" fontId="3" fillId="0" borderId="8" xfId="19" applyNumberFormat="1" applyFont="1" applyBorder="1" applyAlignment="1">
      <alignment/>
    </xf>
    <xf numFmtId="0" fontId="0" fillId="0" borderId="0" xfId="0" applyFont="1" applyAlignment="1">
      <alignment horizontal="center" vertical="top"/>
    </xf>
    <xf numFmtId="3" fontId="0" fillId="0" borderId="4" xfId="0" applyNumberFormat="1" applyFont="1" applyBorder="1" applyAlignment="1">
      <alignment vertical="center"/>
    </xf>
    <xf numFmtId="173" fontId="0" fillId="0" borderId="4" xfId="19" applyNumberFormat="1" applyFont="1" applyBorder="1" applyAlignment="1">
      <alignment/>
    </xf>
    <xf numFmtId="0" fontId="0" fillId="0" borderId="1" xfId="0" applyFont="1" applyBorder="1" applyAlignment="1">
      <alignment wrapText="1"/>
    </xf>
    <xf numFmtId="173" fontId="0" fillId="0" borderId="1" xfId="19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3" fillId="0" borderId="1" xfId="15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8" xfId="0" applyFont="1" applyBorder="1" applyAlignment="1">
      <alignment wrapText="1"/>
    </xf>
    <xf numFmtId="3" fontId="0" fillId="0" borderId="8" xfId="0" applyNumberFormat="1" applyFont="1" applyBorder="1" applyAlignment="1">
      <alignment vertical="center"/>
    </xf>
    <xf numFmtId="172" fontId="0" fillId="0" borderId="8" xfId="15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0" fontId="0" fillId="0" borderId="8" xfId="19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/>
    </xf>
    <xf numFmtId="10" fontId="3" fillId="0" borderId="1" xfId="19" applyNumberFormat="1" applyFont="1" applyBorder="1" applyAlignment="1">
      <alignment horizontal="right" vertical="center"/>
    </xf>
    <xf numFmtId="0" fontId="3" fillId="0" borderId="1" xfId="0" applyFont="1" applyBorder="1" applyAlignment="1" quotePrefix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172" fontId="0" fillId="0" borderId="8" xfId="15" applyNumberFormat="1" applyFont="1" applyBorder="1" applyAlignment="1">
      <alignment vertical="center"/>
    </xf>
    <xf numFmtId="10" fontId="0" fillId="0" borderId="8" xfId="19" applyNumberFormat="1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0" fontId="3" fillId="0" borderId="2" xfId="19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workbookViewId="0" topLeftCell="A82">
      <selection activeCell="E99" sqref="E99"/>
    </sheetView>
  </sheetViews>
  <sheetFormatPr defaultColWidth="9.140625" defaultRowHeight="12.75"/>
  <cols>
    <col min="1" max="1" width="10.140625" style="0" customWidth="1"/>
    <col min="2" max="2" width="11.140625" style="0" customWidth="1"/>
    <col min="3" max="3" width="7.28125" style="0" customWidth="1"/>
    <col min="4" max="4" width="7.140625" style="0" customWidth="1"/>
    <col min="5" max="5" width="60.140625" style="0" customWidth="1"/>
    <col min="6" max="6" width="17.00390625" style="0" bestFit="1" customWidth="1"/>
    <col min="7" max="7" width="17.00390625" style="0" customWidth="1"/>
    <col min="8" max="8" width="16.8515625" style="0" customWidth="1"/>
    <col min="9" max="9" width="12.00390625" style="0" customWidth="1"/>
    <col min="10" max="10" width="12.28125" style="0" customWidth="1"/>
    <col min="11" max="12" width="10.28125" style="0" bestFit="1" customWidth="1"/>
  </cols>
  <sheetData>
    <row r="1" spans="1:9" s="2" customFormat="1" ht="15">
      <c r="A1" s="1"/>
      <c r="B1" s="1"/>
      <c r="C1" s="1"/>
      <c r="D1" s="1"/>
      <c r="E1" s="1"/>
      <c r="F1" s="1"/>
      <c r="G1" s="1"/>
      <c r="H1" s="1"/>
      <c r="I1" s="1" t="s">
        <v>99</v>
      </c>
    </row>
    <row r="2" spans="1:9" s="2" customFormat="1" ht="15">
      <c r="A2" s="1"/>
      <c r="B2" s="1"/>
      <c r="C2" s="1"/>
      <c r="D2" s="1"/>
      <c r="E2" s="1"/>
      <c r="F2" s="1"/>
      <c r="G2" s="1"/>
      <c r="H2" s="1"/>
      <c r="I2" s="1"/>
    </row>
    <row r="3" spans="1:9" s="2" customFormat="1" ht="15.75" customHeight="1">
      <c r="A3" s="91" t="s">
        <v>100</v>
      </c>
      <c r="B3" s="92"/>
      <c r="C3" s="92"/>
      <c r="D3" s="92"/>
      <c r="E3" s="92"/>
      <c r="F3" s="92"/>
      <c r="G3" s="92"/>
      <c r="H3" s="92"/>
      <c r="I3" s="3"/>
    </row>
    <row r="4" spans="1:15" s="2" customFormat="1" ht="15">
      <c r="A4" s="3"/>
      <c r="B4" s="4"/>
      <c r="C4" s="4"/>
      <c r="D4" s="4"/>
      <c r="E4" s="4"/>
      <c r="F4" s="4"/>
      <c r="G4" s="4"/>
      <c r="H4" s="4"/>
      <c r="I4" s="3"/>
      <c r="N4" s="5"/>
      <c r="O4" s="5"/>
    </row>
    <row r="5" spans="1:9" s="2" customFormat="1" ht="15.75" thickBot="1">
      <c r="A5" s="1"/>
      <c r="B5" s="1"/>
      <c r="C5" s="6"/>
      <c r="D5" s="6"/>
      <c r="E5" s="6"/>
      <c r="F5" s="6"/>
      <c r="G5" s="6"/>
      <c r="H5" s="1"/>
      <c r="I5" s="7" t="s">
        <v>8</v>
      </c>
    </row>
    <row r="6" spans="1:9" s="2" customFormat="1" ht="15.75" customHeight="1">
      <c r="A6" s="88" t="s">
        <v>94</v>
      </c>
      <c r="B6" s="88" t="s">
        <v>95</v>
      </c>
      <c r="C6" s="88" t="s">
        <v>96</v>
      </c>
      <c r="D6" s="88" t="s">
        <v>9</v>
      </c>
      <c r="E6" s="88" t="s">
        <v>10</v>
      </c>
      <c r="F6" s="88" t="s">
        <v>97</v>
      </c>
      <c r="G6" s="88" t="s">
        <v>93</v>
      </c>
      <c r="H6" s="88" t="s">
        <v>98</v>
      </c>
      <c r="I6" s="88" t="s">
        <v>92</v>
      </c>
    </row>
    <row r="7" spans="1:9" s="2" customFormat="1" ht="12.75">
      <c r="A7" s="89"/>
      <c r="B7" s="89"/>
      <c r="C7" s="89"/>
      <c r="D7" s="89"/>
      <c r="E7" s="93"/>
      <c r="F7" s="89"/>
      <c r="G7" s="89"/>
      <c r="H7" s="89"/>
      <c r="I7" s="89"/>
    </row>
    <row r="8" spans="1:9" s="2" customFormat="1" ht="18" customHeight="1" thickBot="1">
      <c r="A8" s="90"/>
      <c r="B8" s="90"/>
      <c r="C8" s="90"/>
      <c r="D8" s="90"/>
      <c r="E8" s="94"/>
      <c r="F8" s="90"/>
      <c r="G8" s="90"/>
      <c r="H8" s="90"/>
      <c r="I8" s="90"/>
    </row>
    <row r="9" spans="1:9" s="2" customFormat="1" ht="14.25" customHeight="1" thickBot="1">
      <c r="A9" s="85" t="s">
        <v>90</v>
      </c>
      <c r="B9" s="86"/>
      <c r="C9" s="86"/>
      <c r="D9" s="87"/>
      <c r="E9" s="9" t="s">
        <v>91</v>
      </c>
      <c r="F9" s="10">
        <v>1</v>
      </c>
      <c r="G9" s="9">
        <v>2</v>
      </c>
      <c r="H9" s="10">
        <v>3</v>
      </c>
      <c r="I9" s="10">
        <v>4</v>
      </c>
    </row>
    <row r="10" spans="1:9" s="2" customFormat="1" ht="12.75">
      <c r="A10" s="11"/>
      <c r="B10" s="12"/>
      <c r="C10" s="13"/>
      <c r="D10" s="12"/>
      <c r="E10" s="14"/>
      <c r="F10" s="12"/>
      <c r="H10" s="15"/>
      <c r="I10" s="15"/>
    </row>
    <row r="11" spans="1:9" s="2" customFormat="1" ht="12.75">
      <c r="A11" s="16"/>
      <c r="B11" s="17"/>
      <c r="C11" s="18"/>
      <c r="D11" s="17"/>
      <c r="E11" s="19" t="s">
        <v>11</v>
      </c>
      <c r="F11" s="20">
        <f>+F13</f>
        <v>1108491000</v>
      </c>
      <c r="G11" s="21">
        <f>+G13</f>
        <v>1002898000</v>
      </c>
      <c r="H11" s="20">
        <f>+H13</f>
        <v>851057020</v>
      </c>
      <c r="I11" s="22">
        <f>H11/G11</f>
        <v>0.8485977836230604</v>
      </c>
    </row>
    <row r="12" spans="1:9" s="2" customFormat="1" ht="12.75">
      <c r="A12" s="16"/>
      <c r="B12" s="17"/>
      <c r="C12" s="18"/>
      <c r="D12" s="17"/>
      <c r="E12" s="23"/>
      <c r="F12" s="24"/>
      <c r="H12" s="8"/>
      <c r="I12" s="25"/>
    </row>
    <row r="13" spans="1:9" s="2" customFormat="1" ht="12.75">
      <c r="A13" s="16"/>
      <c r="B13" s="17"/>
      <c r="C13" s="18"/>
      <c r="D13" s="17"/>
      <c r="E13" s="19" t="s">
        <v>12</v>
      </c>
      <c r="F13" s="20">
        <f>+F14</f>
        <v>1108491000</v>
      </c>
      <c r="G13" s="21">
        <f>+G14</f>
        <v>1002898000</v>
      </c>
      <c r="H13" s="20">
        <f>+H14</f>
        <v>851057020</v>
      </c>
      <c r="I13" s="22">
        <f aca="true" t="shared" si="0" ref="I13:I21">H13/G13</f>
        <v>0.8485977836230604</v>
      </c>
    </row>
    <row r="14" spans="1:9" s="2" customFormat="1" ht="12.75">
      <c r="A14" s="16"/>
      <c r="B14" s="17"/>
      <c r="C14" s="18"/>
      <c r="D14" s="17"/>
      <c r="E14" s="19" t="s">
        <v>13</v>
      </c>
      <c r="F14" s="20">
        <f>F15+F20</f>
        <v>1108491000</v>
      </c>
      <c r="G14" s="21">
        <f>G15+G20</f>
        <v>1002898000</v>
      </c>
      <c r="H14" s="20">
        <f>H15+H20</f>
        <v>851057020</v>
      </c>
      <c r="I14" s="22">
        <f t="shared" si="0"/>
        <v>0.8485977836230604</v>
      </c>
    </row>
    <row r="15" spans="1:9" s="2" customFormat="1" ht="12.75">
      <c r="A15" s="16"/>
      <c r="B15" s="17"/>
      <c r="C15" s="18"/>
      <c r="D15" s="17"/>
      <c r="E15" s="19" t="s">
        <v>14</v>
      </c>
      <c r="F15" s="20">
        <f>+F16</f>
        <v>1105148000</v>
      </c>
      <c r="G15" s="20">
        <f>+G16</f>
        <v>998847000</v>
      </c>
      <c r="H15" s="20">
        <f>+H16</f>
        <v>842415245</v>
      </c>
      <c r="I15" s="22">
        <f t="shared" si="0"/>
        <v>0.8433876709846453</v>
      </c>
    </row>
    <row r="16" spans="1:11" s="2" customFormat="1" ht="12.75">
      <c r="A16" s="26" t="s">
        <v>15</v>
      </c>
      <c r="B16" s="27"/>
      <c r="C16" s="18"/>
      <c r="D16" s="17"/>
      <c r="E16" s="19" t="s">
        <v>16</v>
      </c>
      <c r="F16" s="20">
        <f>SUM(F17:F19)</f>
        <v>1105148000</v>
      </c>
      <c r="G16" s="21">
        <f>SUM(G17:G19)</f>
        <v>998847000</v>
      </c>
      <c r="H16" s="20">
        <f>SUM(H17:H19)</f>
        <v>842415245</v>
      </c>
      <c r="I16" s="22">
        <f t="shared" si="0"/>
        <v>0.8433876709846453</v>
      </c>
      <c r="K16" s="28"/>
    </row>
    <row r="17" spans="1:9" s="2" customFormat="1" ht="15.75" customHeight="1">
      <c r="A17" s="16"/>
      <c r="B17" s="27" t="s">
        <v>17</v>
      </c>
      <c r="C17" s="18"/>
      <c r="D17" s="17"/>
      <c r="E17" s="23" t="s">
        <v>18</v>
      </c>
      <c r="F17" s="24">
        <v>495958000</v>
      </c>
      <c r="G17" s="29">
        <v>501708000</v>
      </c>
      <c r="H17" s="30">
        <v>377641494</v>
      </c>
      <c r="I17" s="31">
        <f t="shared" si="0"/>
        <v>0.75271172474826</v>
      </c>
    </row>
    <row r="18" spans="1:9" s="2" customFormat="1" ht="16.5" customHeight="1">
      <c r="A18" s="16"/>
      <c r="B18" s="27" t="s">
        <v>0</v>
      </c>
      <c r="C18" s="18"/>
      <c r="D18" s="17"/>
      <c r="E18" s="23" t="s">
        <v>19</v>
      </c>
      <c r="F18" s="24">
        <v>566177000</v>
      </c>
      <c r="G18" s="29">
        <v>462139000</v>
      </c>
      <c r="H18" s="30">
        <v>430468814</v>
      </c>
      <c r="I18" s="31">
        <f t="shared" si="0"/>
        <v>0.9314704320561563</v>
      </c>
    </row>
    <row r="19" spans="1:9" s="2" customFormat="1" ht="12.75">
      <c r="A19" s="16"/>
      <c r="B19" s="27" t="s">
        <v>1</v>
      </c>
      <c r="C19" s="18"/>
      <c r="D19" s="17"/>
      <c r="E19" s="23" t="s">
        <v>20</v>
      </c>
      <c r="F19" s="24">
        <v>43013000</v>
      </c>
      <c r="G19" s="29">
        <v>35000000</v>
      </c>
      <c r="H19" s="30">
        <v>34304937</v>
      </c>
      <c r="I19" s="31">
        <f t="shared" si="0"/>
        <v>0.9801410571428572</v>
      </c>
    </row>
    <row r="20" spans="1:9" s="2" customFormat="1" ht="12.75">
      <c r="A20" s="16"/>
      <c r="B20" s="27"/>
      <c r="C20" s="18"/>
      <c r="D20" s="17"/>
      <c r="E20" s="19" t="s">
        <v>21</v>
      </c>
      <c r="F20" s="20">
        <f>F21+F23</f>
        <v>3343000</v>
      </c>
      <c r="G20" s="20">
        <f>G21+G23</f>
        <v>4051000</v>
      </c>
      <c r="H20" s="20">
        <f>H21+H23</f>
        <v>8641775</v>
      </c>
      <c r="I20" s="22">
        <f t="shared" si="0"/>
        <v>2.1332448778079485</v>
      </c>
    </row>
    <row r="21" spans="1:9" s="2" customFormat="1" ht="12.75">
      <c r="A21" s="32">
        <v>35.09</v>
      </c>
      <c r="B21" s="27"/>
      <c r="C21" s="18"/>
      <c r="D21" s="17"/>
      <c r="E21" s="19" t="s">
        <v>85</v>
      </c>
      <c r="F21" s="20">
        <f>+F22</f>
        <v>280000</v>
      </c>
      <c r="G21" s="20">
        <f>+G22</f>
        <v>1300000</v>
      </c>
      <c r="H21" s="20">
        <f>+H22</f>
        <v>5933773</v>
      </c>
      <c r="I21" s="22">
        <f t="shared" si="0"/>
        <v>4.564440769230769</v>
      </c>
    </row>
    <row r="22" spans="1:9" s="2" customFormat="1" ht="12.75">
      <c r="A22" s="16"/>
      <c r="B22" s="33" t="s">
        <v>2</v>
      </c>
      <c r="C22" s="18"/>
      <c r="D22" s="17"/>
      <c r="E22" s="23" t="s">
        <v>86</v>
      </c>
      <c r="F22" s="24">
        <v>280000</v>
      </c>
      <c r="G22" s="34">
        <v>1300000</v>
      </c>
      <c r="H22" s="24">
        <v>5933773</v>
      </c>
      <c r="I22" s="31">
        <f>H22/G22</f>
        <v>4.564440769230769</v>
      </c>
    </row>
    <row r="23" spans="1:9" s="2" customFormat="1" ht="12.75">
      <c r="A23" s="26" t="s">
        <v>22</v>
      </c>
      <c r="B23" s="27"/>
      <c r="C23" s="18"/>
      <c r="D23" s="17"/>
      <c r="E23" s="19" t="s">
        <v>23</v>
      </c>
      <c r="F23" s="20">
        <f>+F24</f>
        <v>3063000</v>
      </c>
      <c r="G23" s="21">
        <f>+G24</f>
        <v>2751000</v>
      </c>
      <c r="H23" s="20">
        <f>+H24</f>
        <v>2708002</v>
      </c>
      <c r="I23" s="22">
        <f>H23/G23</f>
        <v>0.9843700472555434</v>
      </c>
    </row>
    <row r="24" spans="1:9" s="2" customFormat="1" ht="12.75">
      <c r="A24" s="16"/>
      <c r="B24" s="27">
        <v>50</v>
      </c>
      <c r="C24" s="18"/>
      <c r="D24" s="17"/>
      <c r="E24" s="23" t="s">
        <v>24</v>
      </c>
      <c r="F24" s="24">
        <v>3063000</v>
      </c>
      <c r="G24" s="29">
        <v>2751000</v>
      </c>
      <c r="H24" s="30">
        <v>2708002</v>
      </c>
      <c r="I24" s="31">
        <f>H24/G24</f>
        <v>0.9843700472555434</v>
      </c>
    </row>
    <row r="25" spans="1:9" s="2" customFormat="1" ht="12.75">
      <c r="A25" s="16"/>
      <c r="B25" s="17"/>
      <c r="C25" s="18"/>
      <c r="D25" s="17"/>
      <c r="E25" s="23"/>
      <c r="F25" s="24"/>
      <c r="H25" s="8"/>
      <c r="I25" s="8"/>
    </row>
    <row r="26" spans="1:9" s="2" customFormat="1" ht="12.75">
      <c r="A26" s="26" t="s">
        <v>25</v>
      </c>
      <c r="B26" s="17"/>
      <c r="C26" s="18"/>
      <c r="D26" s="17"/>
      <c r="E26" s="19" t="s">
        <v>26</v>
      </c>
      <c r="F26" s="20">
        <f>F29+F32</f>
        <v>1108491000</v>
      </c>
      <c r="G26" s="21">
        <f>G29+G32</f>
        <v>797889000</v>
      </c>
      <c r="H26" s="20">
        <f>H29+H32</f>
        <v>684772061</v>
      </c>
      <c r="I26" s="22">
        <f>H26/G26</f>
        <v>0.8582297299499053</v>
      </c>
    </row>
    <row r="27" spans="1:9" s="2" customFormat="1" ht="12.75">
      <c r="A27" s="16"/>
      <c r="B27" s="17"/>
      <c r="C27" s="18"/>
      <c r="D27" s="17"/>
      <c r="E27" s="23" t="s">
        <v>27</v>
      </c>
      <c r="F27" s="24"/>
      <c r="H27" s="8"/>
      <c r="I27" s="8"/>
    </row>
    <row r="28" spans="1:9" s="2" customFormat="1" ht="12.75">
      <c r="A28" s="16"/>
      <c r="B28" s="17"/>
      <c r="C28" s="18"/>
      <c r="D28" s="17"/>
      <c r="E28" s="19" t="s">
        <v>28</v>
      </c>
      <c r="F28" s="20">
        <f>F29+F32</f>
        <v>1108491000</v>
      </c>
      <c r="G28" s="21">
        <f>G29+G32</f>
        <v>797889000</v>
      </c>
      <c r="H28" s="20">
        <f>H29+H32</f>
        <v>684772061</v>
      </c>
      <c r="I28" s="22">
        <f>H28/G28</f>
        <v>0.8582297299499053</v>
      </c>
    </row>
    <row r="29" spans="1:9" s="2" customFormat="1" ht="12.75">
      <c r="A29" s="26" t="s">
        <v>29</v>
      </c>
      <c r="B29" s="17"/>
      <c r="C29" s="18"/>
      <c r="D29" s="17"/>
      <c r="E29" s="19" t="s">
        <v>30</v>
      </c>
      <c r="F29" s="20">
        <f aca="true" t="shared" si="1" ref="F29:H30">+F30</f>
        <v>46984000</v>
      </c>
      <c r="G29" s="21">
        <f t="shared" si="1"/>
        <v>39104000</v>
      </c>
      <c r="H29" s="20">
        <f t="shared" si="1"/>
        <v>26181875</v>
      </c>
      <c r="I29" s="22">
        <f>H29/G29</f>
        <v>0.6695446757364976</v>
      </c>
    </row>
    <row r="30" spans="1:9" s="2" customFormat="1" ht="12.75">
      <c r="A30" s="16"/>
      <c r="B30" s="27" t="s">
        <v>17</v>
      </c>
      <c r="C30" s="18"/>
      <c r="D30" s="17"/>
      <c r="E30" s="19" t="s">
        <v>31</v>
      </c>
      <c r="F30" s="20">
        <f t="shared" si="1"/>
        <v>46984000</v>
      </c>
      <c r="G30" s="21">
        <f t="shared" si="1"/>
        <v>39104000</v>
      </c>
      <c r="H30" s="20">
        <f t="shared" si="1"/>
        <v>26181875</v>
      </c>
      <c r="I30" s="22">
        <f>H30/G30</f>
        <v>0.6695446757364976</v>
      </c>
    </row>
    <row r="31" spans="1:9" s="2" customFormat="1" ht="12.75">
      <c r="A31" s="16"/>
      <c r="B31" s="27" t="s">
        <v>32</v>
      </c>
      <c r="C31" s="18"/>
      <c r="D31" s="17"/>
      <c r="E31" s="23" t="s">
        <v>33</v>
      </c>
      <c r="F31" s="24">
        <f>+F41</f>
        <v>46984000</v>
      </c>
      <c r="G31" s="34">
        <f>+G41</f>
        <v>39104000</v>
      </c>
      <c r="H31" s="24">
        <f>+H41</f>
        <v>26181875</v>
      </c>
      <c r="I31" s="31">
        <f>H31/G31</f>
        <v>0.6695446757364976</v>
      </c>
    </row>
    <row r="32" spans="1:9" s="2" customFormat="1" ht="13.5" thickBot="1">
      <c r="A32" s="35" t="s">
        <v>34</v>
      </c>
      <c r="B32" s="36"/>
      <c r="C32" s="37"/>
      <c r="D32" s="36"/>
      <c r="E32" s="38" t="s">
        <v>35</v>
      </c>
      <c r="F32" s="39">
        <f>+F77</f>
        <v>1061507000</v>
      </c>
      <c r="G32" s="40">
        <f>+G77</f>
        <v>758785000</v>
      </c>
      <c r="H32" s="39">
        <f>+H77</f>
        <v>658590186</v>
      </c>
      <c r="I32" s="41">
        <f>H32/G32</f>
        <v>0.8679536179550202</v>
      </c>
    </row>
    <row r="33" spans="3:7" s="2" customFormat="1" ht="13.5" thickBot="1">
      <c r="C33" s="42"/>
      <c r="D33" s="42"/>
      <c r="E33" s="42"/>
      <c r="F33" s="42"/>
      <c r="G33" s="42"/>
    </row>
    <row r="34" spans="1:9" s="2" customFormat="1" ht="15.75" customHeight="1">
      <c r="A34" s="88" t="s">
        <v>94</v>
      </c>
      <c r="B34" s="88" t="s">
        <v>95</v>
      </c>
      <c r="C34" s="88" t="s">
        <v>96</v>
      </c>
      <c r="D34" s="88" t="s">
        <v>9</v>
      </c>
      <c r="E34" s="88" t="s">
        <v>10</v>
      </c>
      <c r="F34" s="88" t="s">
        <v>97</v>
      </c>
      <c r="G34" s="88" t="s">
        <v>93</v>
      </c>
      <c r="H34" s="88" t="s">
        <v>98</v>
      </c>
      <c r="I34" s="88" t="s">
        <v>92</v>
      </c>
    </row>
    <row r="35" spans="1:9" s="2" customFormat="1" ht="12.75" customHeight="1">
      <c r="A35" s="89"/>
      <c r="B35" s="89"/>
      <c r="C35" s="89"/>
      <c r="D35" s="89"/>
      <c r="E35" s="93"/>
      <c r="F35" s="89"/>
      <c r="G35" s="89"/>
      <c r="H35" s="89"/>
      <c r="I35" s="89"/>
    </row>
    <row r="36" spans="1:9" s="2" customFormat="1" ht="13.5" customHeight="1" thickBot="1">
      <c r="A36" s="90"/>
      <c r="B36" s="90"/>
      <c r="C36" s="90"/>
      <c r="D36" s="90"/>
      <c r="E36" s="94"/>
      <c r="F36" s="90"/>
      <c r="G36" s="90"/>
      <c r="H36" s="90"/>
      <c r="I36" s="90"/>
    </row>
    <row r="37" spans="1:9" s="2" customFormat="1" ht="13.5" thickBot="1">
      <c r="A37" s="85" t="s">
        <v>90</v>
      </c>
      <c r="B37" s="86"/>
      <c r="C37" s="86"/>
      <c r="D37" s="87"/>
      <c r="E37" s="9" t="s">
        <v>91</v>
      </c>
      <c r="F37" s="10">
        <v>1</v>
      </c>
      <c r="G37" s="9">
        <v>2</v>
      </c>
      <c r="H37" s="10">
        <v>3</v>
      </c>
      <c r="I37" s="10">
        <v>4</v>
      </c>
    </row>
    <row r="38" spans="1:9" s="2" customFormat="1" ht="12.75">
      <c r="A38" s="12"/>
      <c r="B38" s="12"/>
      <c r="C38" s="12"/>
      <c r="D38" s="12"/>
      <c r="E38" s="15"/>
      <c r="F38" s="43"/>
      <c r="G38" s="15"/>
      <c r="H38" s="15"/>
      <c r="I38" s="44"/>
    </row>
    <row r="39" spans="1:9" s="2" customFormat="1" ht="12.75">
      <c r="A39" s="17"/>
      <c r="B39" s="17"/>
      <c r="C39" s="17"/>
      <c r="D39" s="17"/>
      <c r="E39" s="45" t="s">
        <v>36</v>
      </c>
      <c r="F39" s="24"/>
      <c r="G39" s="8"/>
      <c r="H39" s="8"/>
      <c r="I39" s="46"/>
    </row>
    <row r="40" spans="1:9" s="2" customFormat="1" ht="12.75">
      <c r="A40" s="47" t="s">
        <v>25</v>
      </c>
      <c r="B40" s="17"/>
      <c r="C40" s="17"/>
      <c r="D40" s="17"/>
      <c r="E40" s="48" t="s">
        <v>26</v>
      </c>
      <c r="F40" s="20">
        <f>F41+F77</f>
        <v>1108491000</v>
      </c>
      <c r="G40" s="20">
        <f>G41+G77</f>
        <v>797889000</v>
      </c>
      <c r="H40" s="20">
        <f>H41+H77</f>
        <v>684772061</v>
      </c>
      <c r="I40" s="22">
        <f aca="true" t="shared" si="2" ref="I40:I68">H40/G40</f>
        <v>0.8582297299499053</v>
      </c>
    </row>
    <row r="41" spans="1:9" s="2" customFormat="1" ht="12.75">
      <c r="A41" s="47" t="s">
        <v>29</v>
      </c>
      <c r="B41" s="17"/>
      <c r="C41" s="17"/>
      <c r="D41" s="17"/>
      <c r="E41" s="45" t="s">
        <v>37</v>
      </c>
      <c r="F41" s="20">
        <f>F42+F64</f>
        <v>46984000</v>
      </c>
      <c r="G41" s="20">
        <f>G42+G64</f>
        <v>39104000</v>
      </c>
      <c r="H41" s="20">
        <f>H42+H64+H74</f>
        <v>26181875</v>
      </c>
      <c r="I41" s="22">
        <f t="shared" si="2"/>
        <v>0.6695446757364976</v>
      </c>
    </row>
    <row r="42" spans="1:9" s="2" customFormat="1" ht="12.75">
      <c r="A42" s="17"/>
      <c r="B42" s="17"/>
      <c r="C42" s="49" t="s">
        <v>17</v>
      </c>
      <c r="D42" s="17"/>
      <c r="E42" s="48" t="s">
        <v>38</v>
      </c>
      <c r="F42" s="20">
        <f>F43+F62</f>
        <v>38328000</v>
      </c>
      <c r="G42" s="20">
        <f>G43+G62</f>
        <v>31314000</v>
      </c>
      <c r="H42" s="20">
        <f>H43+H62</f>
        <v>25457433</v>
      </c>
      <c r="I42" s="22">
        <f t="shared" si="2"/>
        <v>0.812972887526346</v>
      </c>
    </row>
    <row r="43" spans="1:9" s="2" customFormat="1" ht="12.75">
      <c r="A43" s="17"/>
      <c r="B43" s="17"/>
      <c r="C43" s="49">
        <v>20</v>
      </c>
      <c r="D43" s="17"/>
      <c r="E43" s="48" t="s">
        <v>39</v>
      </c>
      <c r="F43" s="20">
        <f>F44+F55+F56+F58+F59</f>
        <v>38228000</v>
      </c>
      <c r="G43" s="20">
        <f>G44+G55+G56+G58+G59</f>
        <v>31224000</v>
      </c>
      <c r="H43" s="20">
        <f>H44+H55+H56+H58+H59</f>
        <v>25457433</v>
      </c>
      <c r="I43" s="22">
        <f t="shared" si="2"/>
        <v>0.8153161990776326</v>
      </c>
    </row>
    <row r="44" spans="1:9" s="2" customFormat="1" ht="12.75">
      <c r="A44" s="17"/>
      <c r="B44" s="17"/>
      <c r="C44" s="49" t="s">
        <v>40</v>
      </c>
      <c r="D44" s="17"/>
      <c r="E44" s="48" t="s">
        <v>41</v>
      </c>
      <c r="F44" s="20">
        <f>SUM(F45:F54)</f>
        <v>34058000</v>
      </c>
      <c r="G44" s="20">
        <f>SUM(G45:G54)</f>
        <v>28129462</v>
      </c>
      <c r="H44" s="20">
        <f>SUM(H45:H54)</f>
        <v>22809200</v>
      </c>
      <c r="I44" s="22">
        <f t="shared" si="2"/>
        <v>0.8108651349250832</v>
      </c>
    </row>
    <row r="45" spans="1:10" s="2" customFormat="1" ht="12.75">
      <c r="A45" s="17"/>
      <c r="B45" s="17"/>
      <c r="C45" s="17"/>
      <c r="D45" s="27" t="s">
        <v>17</v>
      </c>
      <c r="E45" s="45" t="s">
        <v>42</v>
      </c>
      <c r="F45" s="24">
        <v>4004000</v>
      </c>
      <c r="G45" s="30">
        <v>3005292</v>
      </c>
      <c r="H45" s="30">
        <v>2814479</v>
      </c>
      <c r="I45" s="31">
        <f t="shared" si="2"/>
        <v>0.9365076671418284</v>
      </c>
      <c r="J45" s="50"/>
    </row>
    <row r="46" spans="1:10" s="2" customFormat="1" ht="12.75">
      <c r="A46" s="17"/>
      <c r="B46" s="17"/>
      <c r="C46" s="17"/>
      <c r="D46" s="27" t="s">
        <v>0</v>
      </c>
      <c r="E46" s="45" t="s">
        <v>43</v>
      </c>
      <c r="F46" s="24">
        <v>276000</v>
      </c>
      <c r="G46" s="30">
        <v>162295</v>
      </c>
      <c r="H46" s="30">
        <v>153980</v>
      </c>
      <c r="I46" s="31">
        <f t="shared" si="2"/>
        <v>0.9487661357404726</v>
      </c>
      <c r="J46" s="50"/>
    </row>
    <row r="47" spans="1:10" s="2" customFormat="1" ht="12.75">
      <c r="A47" s="17"/>
      <c r="B47" s="17"/>
      <c r="C47" s="17"/>
      <c r="D47" s="27" t="s">
        <v>1</v>
      </c>
      <c r="E47" s="45" t="s">
        <v>44</v>
      </c>
      <c r="F47" s="24">
        <v>5505000</v>
      </c>
      <c r="G47" s="30">
        <v>4748067</v>
      </c>
      <c r="H47" s="30">
        <v>4446711</v>
      </c>
      <c r="I47" s="31">
        <f t="shared" si="2"/>
        <v>0.9365308029562346</v>
      </c>
      <c r="J47" s="50"/>
    </row>
    <row r="48" spans="1:10" s="2" customFormat="1" ht="12.75">
      <c r="A48" s="17"/>
      <c r="B48" s="17"/>
      <c r="C48" s="17"/>
      <c r="D48" s="27" t="s">
        <v>2</v>
      </c>
      <c r="E48" s="45" t="s">
        <v>45</v>
      </c>
      <c r="F48" s="24">
        <v>516000</v>
      </c>
      <c r="G48" s="30">
        <v>384500</v>
      </c>
      <c r="H48" s="30">
        <v>341984</v>
      </c>
      <c r="I48" s="31">
        <f t="shared" si="2"/>
        <v>0.8894252275682705</v>
      </c>
      <c r="J48" s="50"/>
    </row>
    <row r="49" spans="1:10" s="2" customFormat="1" ht="12.75">
      <c r="A49" s="17"/>
      <c r="B49" s="17"/>
      <c r="C49" s="17"/>
      <c r="D49" s="27" t="s">
        <v>3</v>
      </c>
      <c r="E49" s="45" t="s">
        <v>46</v>
      </c>
      <c r="F49" s="24">
        <v>1212000</v>
      </c>
      <c r="G49" s="30">
        <v>1126840</v>
      </c>
      <c r="H49" s="30">
        <v>1080610</v>
      </c>
      <c r="I49" s="31">
        <f t="shared" si="2"/>
        <v>0.9589737673494019</v>
      </c>
      <c r="J49" s="50"/>
    </row>
    <row r="50" spans="1:10" s="2" customFormat="1" ht="12.75">
      <c r="A50" s="17"/>
      <c r="B50" s="17"/>
      <c r="C50" s="17"/>
      <c r="D50" s="27" t="s">
        <v>4</v>
      </c>
      <c r="E50" s="45" t="s">
        <v>47</v>
      </c>
      <c r="F50" s="24">
        <v>447000</v>
      </c>
      <c r="G50" s="30">
        <v>323320</v>
      </c>
      <c r="H50" s="30">
        <v>280154</v>
      </c>
      <c r="I50" s="31">
        <f t="shared" si="2"/>
        <v>0.8664914017072869</v>
      </c>
      <c r="J50" s="50"/>
    </row>
    <row r="51" spans="1:10" s="2" customFormat="1" ht="12.75">
      <c r="A51" s="17"/>
      <c r="B51" s="17"/>
      <c r="C51" s="17"/>
      <c r="D51" s="27" t="s">
        <v>5</v>
      </c>
      <c r="E51" s="45" t="s">
        <v>48</v>
      </c>
      <c r="F51" s="24">
        <v>106000</v>
      </c>
      <c r="G51" s="30">
        <v>32000</v>
      </c>
      <c r="H51" s="30">
        <v>19722</v>
      </c>
      <c r="I51" s="31">
        <f t="shared" si="2"/>
        <v>0.6163125</v>
      </c>
      <c r="J51" s="50"/>
    </row>
    <row r="52" spans="1:10" s="2" customFormat="1" ht="12.75">
      <c r="A52" s="17"/>
      <c r="B52" s="17"/>
      <c r="C52" s="17"/>
      <c r="D52" s="27" t="s">
        <v>6</v>
      </c>
      <c r="E52" s="45" t="s">
        <v>49</v>
      </c>
      <c r="F52" s="24">
        <v>1915000</v>
      </c>
      <c r="G52" s="30">
        <v>1473517</v>
      </c>
      <c r="H52" s="30">
        <v>1380090</v>
      </c>
      <c r="I52" s="31">
        <f t="shared" si="2"/>
        <v>0.9365959130434193</v>
      </c>
      <c r="J52" s="50"/>
    </row>
    <row r="53" spans="1:10" s="2" customFormat="1" ht="12.75">
      <c r="A53" s="17"/>
      <c r="B53" s="17"/>
      <c r="C53" s="17"/>
      <c r="D53" s="27" t="s">
        <v>7</v>
      </c>
      <c r="E53" s="45" t="s">
        <v>50</v>
      </c>
      <c r="F53" s="24">
        <v>12475000</v>
      </c>
      <c r="G53" s="30">
        <v>10276537</v>
      </c>
      <c r="H53" s="30">
        <v>7615582</v>
      </c>
      <c r="I53" s="31">
        <f t="shared" si="2"/>
        <v>0.7410650105186212</v>
      </c>
      <c r="J53" s="50"/>
    </row>
    <row r="54" spans="1:10" s="2" customFormat="1" ht="12.75">
      <c r="A54" s="17"/>
      <c r="B54" s="17"/>
      <c r="C54" s="17"/>
      <c r="D54" s="27" t="s">
        <v>51</v>
      </c>
      <c r="E54" s="45" t="s">
        <v>52</v>
      </c>
      <c r="F54" s="24">
        <v>7602000</v>
      </c>
      <c r="G54" s="30">
        <v>6597094</v>
      </c>
      <c r="H54" s="30">
        <v>4675888</v>
      </c>
      <c r="I54" s="31">
        <f t="shared" si="2"/>
        <v>0.7087799567506542</v>
      </c>
      <c r="J54" s="50"/>
    </row>
    <row r="55" spans="1:10" s="2" customFormat="1" ht="12.75">
      <c r="A55" s="17"/>
      <c r="B55" s="17"/>
      <c r="C55" s="49" t="s">
        <v>53</v>
      </c>
      <c r="D55" s="17"/>
      <c r="E55" s="48" t="s">
        <v>54</v>
      </c>
      <c r="F55" s="20">
        <v>1354000</v>
      </c>
      <c r="G55" s="51">
        <v>1038710</v>
      </c>
      <c r="H55" s="51">
        <v>924554</v>
      </c>
      <c r="I55" s="22">
        <f t="shared" si="2"/>
        <v>0.8900982950005295</v>
      </c>
      <c r="J55" s="50"/>
    </row>
    <row r="56" spans="1:9" s="2" customFormat="1" ht="12.75">
      <c r="A56" s="17"/>
      <c r="B56" s="17"/>
      <c r="C56" s="49" t="s">
        <v>55</v>
      </c>
      <c r="D56" s="17"/>
      <c r="E56" s="48" t="s">
        <v>56</v>
      </c>
      <c r="F56" s="20">
        <f>+F57</f>
        <v>297000</v>
      </c>
      <c r="G56" s="20">
        <f>+G57</f>
        <v>107575</v>
      </c>
      <c r="H56" s="20">
        <f>+H57</f>
        <v>93456</v>
      </c>
      <c r="I56" s="22">
        <f t="shared" si="2"/>
        <v>0.8687520334650244</v>
      </c>
    </row>
    <row r="57" spans="1:12" s="2" customFormat="1" ht="12.75">
      <c r="A57" s="17"/>
      <c r="B57" s="17"/>
      <c r="C57" s="27"/>
      <c r="D57" s="27" t="s">
        <v>51</v>
      </c>
      <c r="E57" s="45" t="s">
        <v>57</v>
      </c>
      <c r="F57" s="24">
        <v>297000</v>
      </c>
      <c r="G57" s="30">
        <v>107575</v>
      </c>
      <c r="H57" s="30">
        <v>93456</v>
      </c>
      <c r="I57" s="31">
        <f t="shared" si="2"/>
        <v>0.8687520334650244</v>
      </c>
      <c r="J57" s="50"/>
      <c r="K57" s="50"/>
      <c r="L57" s="50"/>
    </row>
    <row r="58" spans="1:10" s="2" customFormat="1" ht="12.75">
      <c r="A58" s="17"/>
      <c r="B58" s="17"/>
      <c r="C58" s="49" t="s">
        <v>58</v>
      </c>
      <c r="D58" s="17"/>
      <c r="E58" s="48" t="s">
        <v>59</v>
      </c>
      <c r="F58" s="20">
        <v>52000</v>
      </c>
      <c r="G58" s="51">
        <v>30785</v>
      </c>
      <c r="H58" s="51">
        <v>25792</v>
      </c>
      <c r="I58" s="22">
        <f t="shared" si="2"/>
        <v>0.8378106220561962</v>
      </c>
      <c r="J58" s="50"/>
    </row>
    <row r="59" spans="1:9" s="2" customFormat="1" ht="12.75">
      <c r="A59" s="17"/>
      <c r="B59" s="17"/>
      <c r="C59" s="49" t="s">
        <v>60</v>
      </c>
      <c r="D59" s="17"/>
      <c r="E59" s="48" t="s">
        <v>61</v>
      </c>
      <c r="F59" s="20">
        <f>F60+F61</f>
        <v>2467000</v>
      </c>
      <c r="G59" s="20">
        <f>G60+G61</f>
        <v>1917468</v>
      </c>
      <c r="H59" s="20">
        <f>H60+H61</f>
        <v>1604431</v>
      </c>
      <c r="I59" s="22">
        <f t="shared" si="2"/>
        <v>0.8367446027782471</v>
      </c>
    </row>
    <row r="60" spans="1:10" s="2" customFormat="1" ht="12.75">
      <c r="A60" s="17"/>
      <c r="B60" s="17"/>
      <c r="C60" s="17"/>
      <c r="D60" s="27" t="s">
        <v>1</v>
      </c>
      <c r="E60" s="45" t="s">
        <v>62</v>
      </c>
      <c r="F60" s="24">
        <v>836000</v>
      </c>
      <c r="G60" s="30">
        <v>686848</v>
      </c>
      <c r="H60" s="30">
        <v>551631</v>
      </c>
      <c r="I60" s="31">
        <f t="shared" si="2"/>
        <v>0.8031340267424525</v>
      </c>
      <c r="J60" s="50"/>
    </row>
    <row r="61" spans="1:10" s="2" customFormat="1" ht="12.75">
      <c r="A61" s="17"/>
      <c r="B61" s="17"/>
      <c r="C61" s="17"/>
      <c r="D61" s="27" t="s">
        <v>2</v>
      </c>
      <c r="E61" s="45" t="s">
        <v>63</v>
      </c>
      <c r="F61" s="24">
        <v>1631000</v>
      </c>
      <c r="G61" s="30">
        <v>1230620</v>
      </c>
      <c r="H61" s="30">
        <v>1052800</v>
      </c>
      <c r="I61" s="31">
        <f t="shared" si="2"/>
        <v>0.8555037298272415</v>
      </c>
      <c r="J61" s="50"/>
    </row>
    <row r="62" spans="1:9" s="2" customFormat="1" ht="12.75">
      <c r="A62" s="17"/>
      <c r="B62" s="17"/>
      <c r="C62" s="49">
        <v>59</v>
      </c>
      <c r="D62" s="17"/>
      <c r="E62" s="48" t="s">
        <v>64</v>
      </c>
      <c r="F62" s="20">
        <f>+F63</f>
        <v>100000</v>
      </c>
      <c r="G62" s="20">
        <f>+G63</f>
        <v>90000</v>
      </c>
      <c r="H62" s="20">
        <f>+H63</f>
        <v>0</v>
      </c>
      <c r="I62" s="22">
        <f t="shared" si="2"/>
        <v>0</v>
      </c>
    </row>
    <row r="63" spans="1:11" s="2" customFormat="1" ht="12.75">
      <c r="A63" s="17"/>
      <c r="B63" s="17"/>
      <c r="C63" s="49" t="s">
        <v>65</v>
      </c>
      <c r="D63" s="17"/>
      <c r="E63" s="45" t="s">
        <v>66</v>
      </c>
      <c r="F63" s="24">
        <v>100000</v>
      </c>
      <c r="G63" s="30">
        <v>90000</v>
      </c>
      <c r="H63" s="30">
        <v>0</v>
      </c>
      <c r="I63" s="31">
        <f t="shared" si="2"/>
        <v>0</v>
      </c>
      <c r="K63" s="50"/>
    </row>
    <row r="64" spans="1:9" s="2" customFormat="1" ht="12.75">
      <c r="A64" s="47" t="s">
        <v>29</v>
      </c>
      <c r="B64" s="17"/>
      <c r="C64" s="49">
        <v>70</v>
      </c>
      <c r="D64" s="17"/>
      <c r="E64" s="48" t="s">
        <v>84</v>
      </c>
      <c r="F64" s="20">
        <f aca="true" t="shared" si="3" ref="F64:H65">+F65</f>
        <v>8656000</v>
      </c>
      <c r="G64" s="20">
        <f t="shared" si="3"/>
        <v>7790000</v>
      </c>
      <c r="H64" s="20">
        <f t="shared" si="3"/>
        <v>737886</v>
      </c>
      <c r="I64" s="22">
        <f t="shared" si="2"/>
        <v>0.0947222079589217</v>
      </c>
    </row>
    <row r="65" spans="1:9" s="2" customFormat="1" ht="12.75">
      <c r="A65" s="17"/>
      <c r="B65" s="17"/>
      <c r="C65" s="49">
        <v>71</v>
      </c>
      <c r="D65" s="17"/>
      <c r="E65" s="48" t="s">
        <v>67</v>
      </c>
      <c r="F65" s="20">
        <f t="shared" si="3"/>
        <v>8656000</v>
      </c>
      <c r="G65" s="20">
        <f t="shared" si="3"/>
        <v>7790000</v>
      </c>
      <c r="H65" s="20">
        <f t="shared" si="3"/>
        <v>737886</v>
      </c>
      <c r="I65" s="22">
        <f t="shared" si="2"/>
        <v>0.0947222079589217</v>
      </c>
    </row>
    <row r="66" spans="1:9" s="2" customFormat="1" ht="12.75">
      <c r="A66" s="17"/>
      <c r="B66" s="17"/>
      <c r="C66" s="49" t="s">
        <v>68</v>
      </c>
      <c r="D66" s="17"/>
      <c r="E66" s="48" t="s">
        <v>69</v>
      </c>
      <c r="F66" s="20">
        <f>F67+F68</f>
        <v>8656000</v>
      </c>
      <c r="G66" s="20">
        <f>G67+G68</f>
        <v>7790000</v>
      </c>
      <c r="H66" s="20">
        <f>H67+H68</f>
        <v>737886</v>
      </c>
      <c r="I66" s="22">
        <f t="shared" si="2"/>
        <v>0.0947222079589217</v>
      </c>
    </row>
    <row r="67" spans="1:9" s="2" customFormat="1" ht="12.75">
      <c r="A67" s="17"/>
      <c r="B67" s="17"/>
      <c r="C67" s="49"/>
      <c r="D67" s="33" t="s">
        <v>0</v>
      </c>
      <c r="E67" s="45" t="s">
        <v>70</v>
      </c>
      <c r="F67" s="24">
        <v>1341000</v>
      </c>
      <c r="G67" s="30">
        <v>1207000</v>
      </c>
      <c r="H67" s="52">
        <v>0</v>
      </c>
      <c r="I67" s="31">
        <f t="shared" si="2"/>
        <v>0</v>
      </c>
    </row>
    <row r="68" spans="1:9" s="2" customFormat="1" ht="13.5" thickBot="1">
      <c r="A68" s="36"/>
      <c r="B68" s="36"/>
      <c r="C68" s="53"/>
      <c r="D68" s="54" t="s">
        <v>1</v>
      </c>
      <c r="E68" s="55" t="s">
        <v>71</v>
      </c>
      <c r="F68" s="56">
        <v>7315000</v>
      </c>
      <c r="G68" s="57">
        <v>6583000</v>
      </c>
      <c r="H68" s="58">
        <v>737886</v>
      </c>
      <c r="I68" s="59">
        <f t="shared" si="2"/>
        <v>0.11208962479112866</v>
      </c>
    </row>
    <row r="69" spans="3:7" s="2" customFormat="1" ht="13.5" thickBot="1">
      <c r="C69" s="42"/>
      <c r="D69" s="42"/>
      <c r="E69" s="42"/>
      <c r="F69" s="42"/>
      <c r="G69" s="42"/>
    </row>
    <row r="70" spans="1:9" s="2" customFormat="1" ht="15.75" customHeight="1">
      <c r="A70" s="88" t="s">
        <v>94</v>
      </c>
      <c r="B70" s="88" t="s">
        <v>95</v>
      </c>
      <c r="C70" s="88" t="s">
        <v>96</v>
      </c>
      <c r="D70" s="88" t="s">
        <v>9</v>
      </c>
      <c r="E70" s="88" t="s">
        <v>10</v>
      </c>
      <c r="F70" s="88" t="s">
        <v>97</v>
      </c>
      <c r="G70" s="88" t="s">
        <v>93</v>
      </c>
      <c r="H70" s="88" t="s">
        <v>98</v>
      </c>
      <c r="I70" s="88" t="s">
        <v>92</v>
      </c>
    </row>
    <row r="71" spans="1:9" s="2" customFormat="1" ht="12.75" customHeight="1">
      <c r="A71" s="89"/>
      <c r="B71" s="89"/>
      <c r="C71" s="89"/>
      <c r="D71" s="89"/>
      <c r="E71" s="93"/>
      <c r="F71" s="89"/>
      <c r="G71" s="89"/>
      <c r="H71" s="89"/>
      <c r="I71" s="89"/>
    </row>
    <row r="72" spans="1:9" s="2" customFormat="1" ht="19.5" customHeight="1" thickBot="1">
      <c r="A72" s="90"/>
      <c r="B72" s="90"/>
      <c r="C72" s="90"/>
      <c r="D72" s="90"/>
      <c r="E72" s="94"/>
      <c r="F72" s="90"/>
      <c r="G72" s="90"/>
      <c r="H72" s="90"/>
      <c r="I72" s="90"/>
    </row>
    <row r="73" spans="1:9" s="2" customFormat="1" ht="13.5" thickBot="1">
      <c r="A73" s="85" t="s">
        <v>90</v>
      </c>
      <c r="B73" s="86"/>
      <c r="C73" s="86"/>
      <c r="D73" s="87"/>
      <c r="E73" s="9" t="s">
        <v>91</v>
      </c>
      <c r="F73" s="10">
        <v>1</v>
      </c>
      <c r="G73" s="9">
        <v>2</v>
      </c>
      <c r="H73" s="10">
        <v>3</v>
      </c>
      <c r="I73" s="10">
        <v>4</v>
      </c>
    </row>
    <row r="74" spans="1:9" s="2" customFormat="1" ht="25.5">
      <c r="A74" s="27"/>
      <c r="B74" s="60"/>
      <c r="C74" s="49">
        <v>84</v>
      </c>
      <c r="D74" s="27"/>
      <c r="E74" s="61" t="s">
        <v>87</v>
      </c>
      <c r="F74" s="27"/>
      <c r="G74" s="62"/>
      <c r="H74" s="63">
        <f>+H75</f>
        <v>-13444</v>
      </c>
      <c r="I74" s="27"/>
    </row>
    <row r="75" spans="1:9" s="2" customFormat="1" ht="25.5">
      <c r="A75" s="27"/>
      <c r="B75" s="60"/>
      <c r="C75" s="49">
        <v>85</v>
      </c>
      <c r="D75" s="27"/>
      <c r="E75" s="61" t="s">
        <v>88</v>
      </c>
      <c r="F75" s="27"/>
      <c r="G75" s="62"/>
      <c r="H75" s="63">
        <f>+H76</f>
        <v>-13444</v>
      </c>
      <c r="I75" s="27"/>
    </row>
    <row r="76" spans="1:9" s="2" customFormat="1" ht="12.75">
      <c r="A76" s="27"/>
      <c r="B76" s="60"/>
      <c r="C76" s="27">
        <v>85.01</v>
      </c>
      <c r="D76" s="27"/>
      <c r="E76" s="64" t="s">
        <v>89</v>
      </c>
      <c r="F76" s="27"/>
      <c r="G76" s="62"/>
      <c r="H76" s="65">
        <v>-13444</v>
      </c>
      <c r="I76" s="27"/>
    </row>
    <row r="77" spans="1:9" s="2" customFormat="1" ht="12.75">
      <c r="A77" s="47" t="s">
        <v>34</v>
      </c>
      <c r="B77" s="18"/>
      <c r="C77" s="17"/>
      <c r="D77" s="17"/>
      <c r="E77" s="19" t="s">
        <v>72</v>
      </c>
      <c r="F77" s="20">
        <f aca="true" t="shared" si="4" ref="F77:H78">+F78</f>
        <v>1061507000</v>
      </c>
      <c r="G77" s="20">
        <f t="shared" si="4"/>
        <v>758785000</v>
      </c>
      <c r="H77" s="20">
        <f>H78</f>
        <v>658590186</v>
      </c>
      <c r="I77" s="66">
        <f aca="true" t="shared" si="5" ref="I77:I85">H77/G77</f>
        <v>0.8679536179550202</v>
      </c>
    </row>
    <row r="78" spans="1:9" s="2" customFormat="1" ht="12.75">
      <c r="A78" s="17"/>
      <c r="B78" s="18"/>
      <c r="C78" s="67" t="s">
        <v>17</v>
      </c>
      <c r="D78" s="17"/>
      <c r="E78" s="19" t="s">
        <v>38</v>
      </c>
      <c r="F78" s="20">
        <f t="shared" si="4"/>
        <v>1061507000</v>
      </c>
      <c r="G78" s="20">
        <f t="shared" si="4"/>
        <v>758785000</v>
      </c>
      <c r="H78" s="20">
        <f t="shared" si="4"/>
        <v>658590186</v>
      </c>
      <c r="I78" s="22">
        <f t="shared" si="5"/>
        <v>0.8679536179550202</v>
      </c>
    </row>
    <row r="79" spans="1:9" s="2" customFormat="1" ht="12.75">
      <c r="A79" s="17"/>
      <c r="B79" s="18"/>
      <c r="C79" s="49">
        <v>30</v>
      </c>
      <c r="D79" s="17"/>
      <c r="E79" s="19" t="s">
        <v>73</v>
      </c>
      <c r="F79" s="20">
        <f>F80+F82+F84</f>
        <v>1061507000</v>
      </c>
      <c r="G79" s="20">
        <f>G80+G82+G84</f>
        <v>758785000</v>
      </c>
      <c r="H79" s="20">
        <f>H80+H82+H84</f>
        <v>658590186</v>
      </c>
      <c r="I79" s="22">
        <f t="shared" si="5"/>
        <v>0.8679536179550202</v>
      </c>
    </row>
    <row r="80" spans="1:9" s="2" customFormat="1" ht="12.75">
      <c r="A80" s="17"/>
      <c r="B80" s="18"/>
      <c r="C80" s="49" t="s">
        <v>74</v>
      </c>
      <c r="D80" s="17"/>
      <c r="E80" s="19" t="s">
        <v>75</v>
      </c>
      <c r="F80" s="20">
        <f>+F81</f>
        <v>250000000</v>
      </c>
      <c r="G80" s="20">
        <f>+G81</f>
        <v>316000000</v>
      </c>
      <c r="H80" s="20">
        <f>+H81</f>
        <v>316000000</v>
      </c>
      <c r="I80" s="22">
        <f t="shared" si="5"/>
        <v>1</v>
      </c>
    </row>
    <row r="81" spans="1:9" s="2" customFormat="1" ht="12.75">
      <c r="A81" s="17"/>
      <c r="B81" s="18"/>
      <c r="C81" s="17"/>
      <c r="D81" s="27" t="s">
        <v>17</v>
      </c>
      <c r="E81" s="23" t="s">
        <v>76</v>
      </c>
      <c r="F81" s="24">
        <v>250000000</v>
      </c>
      <c r="G81" s="30">
        <v>316000000</v>
      </c>
      <c r="H81" s="30">
        <v>316000000</v>
      </c>
      <c r="I81" s="31">
        <f t="shared" si="5"/>
        <v>1</v>
      </c>
    </row>
    <row r="82" spans="1:9" s="2" customFormat="1" ht="12.75">
      <c r="A82" s="17"/>
      <c r="B82" s="18"/>
      <c r="C82" s="49" t="s">
        <v>77</v>
      </c>
      <c r="D82" s="17"/>
      <c r="E82" s="19" t="s">
        <v>78</v>
      </c>
      <c r="F82" s="20">
        <f>+F83</f>
        <v>4058000</v>
      </c>
      <c r="G82" s="20">
        <f>+G83</f>
        <v>4058000</v>
      </c>
      <c r="H82" s="20">
        <f>+H83</f>
        <v>417940</v>
      </c>
      <c r="I82" s="22">
        <f t="shared" si="5"/>
        <v>0.10299162148841794</v>
      </c>
    </row>
    <row r="83" spans="1:9" s="2" customFormat="1" ht="12.75">
      <c r="A83" s="17"/>
      <c r="B83" s="18"/>
      <c r="C83" s="17"/>
      <c r="D83" s="27" t="s">
        <v>17</v>
      </c>
      <c r="E83" s="23" t="s">
        <v>79</v>
      </c>
      <c r="F83" s="24">
        <v>4058000</v>
      </c>
      <c r="G83" s="30">
        <v>4058000</v>
      </c>
      <c r="H83" s="30">
        <v>417940</v>
      </c>
      <c r="I83" s="31">
        <f t="shared" si="5"/>
        <v>0.10299162148841794</v>
      </c>
    </row>
    <row r="84" spans="1:9" s="2" customFormat="1" ht="12.75">
      <c r="A84" s="17"/>
      <c r="B84" s="18"/>
      <c r="C84" s="49" t="s">
        <v>80</v>
      </c>
      <c r="D84" s="17"/>
      <c r="E84" s="19" t="s">
        <v>81</v>
      </c>
      <c r="F84" s="20">
        <f>+F85</f>
        <v>807449000</v>
      </c>
      <c r="G84" s="20">
        <f>+G85</f>
        <v>438727000</v>
      </c>
      <c r="H84" s="20">
        <f>+H85</f>
        <v>342172246</v>
      </c>
      <c r="I84" s="22">
        <f t="shared" si="5"/>
        <v>0.7799206476920727</v>
      </c>
    </row>
    <row r="85" spans="1:9" s="2" customFormat="1" ht="26.25" thickBot="1">
      <c r="A85" s="36"/>
      <c r="B85" s="37"/>
      <c r="C85" s="36"/>
      <c r="D85" s="68" t="s">
        <v>2</v>
      </c>
      <c r="E85" s="69" t="s">
        <v>82</v>
      </c>
      <c r="F85" s="56">
        <v>807449000</v>
      </c>
      <c r="G85" s="70">
        <v>438727000</v>
      </c>
      <c r="H85" s="70">
        <v>342172246</v>
      </c>
      <c r="I85" s="71">
        <f t="shared" si="5"/>
        <v>0.7799206476920727</v>
      </c>
    </row>
    <row r="86" spans="1:9" s="2" customFormat="1" ht="13.5" thickBot="1">
      <c r="A86" s="72"/>
      <c r="B86" s="72"/>
      <c r="C86" s="72"/>
      <c r="D86" s="72"/>
      <c r="E86" s="73" t="s">
        <v>83</v>
      </c>
      <c r="F86" s="74">
        <f>F11-F26</f>
        <v>0</v>
      </c>
      <c r="G86" s="75">
        <f>G11-G26</f>
        <v>205009000</v>
      </c>
      <c r="H86" s="76">
        <f>H11-H26</f>
        <v>166284959</v>
      </c>
      <c r="I86" s="77">
        <f>H86/G86</f>
        <v>0.8111105317327532</v>
      </c>
    </row>
    <row r="87" s="2" customFormat="1" ht="12.75"/>
    <row r="88" s="2" customFormat="1" ht="12.75"/>
    <row r="89" spans="5:8" s="2" customFormat="1" ht="12.75">
      <c r="E89" s="78"/>
      <c r="F89" s="78"/>
      <c r="G89" s="78"/>
      <c r="H89" s="79"/>
    </row>
    <row r="90" spans="5:8" s="2" customFormat="1" ht="12.75">
      <c r="E90" s="80"/>
      <c r="F90" s="80"/>
      <c r="G90" s="80"/>
      <c r="H90" s="80"/>
    </row>
    <row r="91" spans="5:8" s="2" customFormat="1" ht="12.75">
      <c r="E91" s="78"/>
      <c r="F91" s="78"/>
      <c r="G91" s="78"/>
      <c r="H91" s="78"/>
    </row>
    <row r="92" spans="5:9" s="2" customFormat="1" ht="12.75">
      <c r="E92" s="81"/>
      <c r="F92" s="78"/>
      <c r="G92" s="82"/>
      <c r="H92" s="82"/>
      <c r="I92" s="82"/>
    </row>
    <row r="93" spans="5:9" s="2" customFormat="1" ht="19.5" customHeight="1">
      <c r="E93" s="81"/>
      <c r="F93" s="78"/>
      <c r="G93" s="82"/>
      <c r="H93" s="82"/>
      <c r="I93" s="82"/>
    </row>
    <row r="94" spans="5:9" s="2" customFormat="1" ht="12.75">
      <c r="E94" s="81"/>
      <c r="F94" s="78"/>
      <c r="G94" s="82"/>
      <c r="H94" s="82"/>
      <c r="I94" s="82"/>
    </row>
    <row r="95" spans="5:9" s="2" customFormat="1" ht="12.75">
      <c r="E95" s="81"/>
      <c r="F95" s="83"/>
      <c r="G95" s="83"/>
      <c r="H95" s="84"/>
      <c r="I95" s="84"/>
    </row>
    <row r="96" spans="2:9" s="2" customFormat="1" ht="15">
      <c r="B96" s="1"/>
      <c r="C96" s="1"/>
      <c r="D96" s="1"/>
      <c r="E96" s="1"/>
      <c r="F96" s="1"/>
      <c r="G96" s="1"/>
      <c r="H96" s="1"/>
      <c r="I96" s="1"/>
    </row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</sheetData>
  <mergeCells count="31">
    <mergeCell ref="A9:D9"/>
    <mergeCell ref="I70:I72"/>
    <mergeCell ref="I6:I8"/>
    <mergeCell ref="I34:I36"/>
    <mergeCell ref="E34:E36"/>
    <mergeCell ref="F34:F36"/>
    <mergeCell ref="G34:G36"/>
    <mergeCell ref="H34:H36"/>
    <mergeCell ref="A34:A36"/>
    <mergeCell ref="B34:B36"/>
    <mergeCell ref="E70:E72"/>
    <mergeCell ref="F70:F72"/>
    <mergeCell ref="G70:G72"/>
    <mergeCell ref="H70:H72"/>
    <mergeCell ref="A3:H3"/>
    <mergeCell ref="E6:E8"/>
    <mergeCell ref="F6:F8"/>
    <mergeCell ref="G6:G8"/>
    <mergeCell ref="H6:H8"/>
    <mergeCell ref="A6:A8"/>
    <mergeCell ref="B6:B8"/>
    <mergeCell ref="C6:C8"/>
    <mergeCell ref="D6:D8"/>
    <mergeCell ref="A73:D73"/>
    <mergeCell ref="C34:C36"/>
    <mergeCell ref="D34:D36"/>
    <mergeCell ref="A37:D37"/>
    <mergeCell ref="A70:A72"/>
    <mergeCell ref="B70:B72"/>
    <mergeCell ref="C70:C72"/>
    <mergeCell ref="D70:D72"/>
  </mergeCells>
  <printOptions/>
  <pageMargins left="0.7" right="0.75" top="1" bottom="1" header="0.5" footer="0.5"/>
  <pageSetup horizontalDpi="600" verticalDpi="600" orientation="landscape" paperSize="9" scale="75" r:id="rId1"/>
  <rowBreaks count="2" manualBreakCount="2">
    <brk id="32" max="255" man="1"/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atena</dc:creator>
  <cp:keywords/>
  <dc:description/>
  <cp:lastModifiedBy>Nicoleta</cp:lastModifiedBy>
  <cp:lastPrinted>2011-05-23T12:46:04Z</cp:lastPrinted>
  <dcterms:created xsi:type="dcterms:W3CDTF">2008-05-06T12:35:53Z</dcterms:created>
  <dcterms:modified xsi:type="dcterms:W3CDTF">2011-05-25T13:33:09Z</dcterms:modified>
  <cp:category/>
  <cp:version/>
  <cp:contentType/>
  <cp:contentStatus/>
</cp:coreProperties>
</file>